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kik-file-01\users$\kadi.raadla\Documents\OPJ seotud dokumendid, lepingud jms vajalik\TÖÖS\"/>
    </mc:Choice>
  </mc:AlternateContent>
  <xr:revisionPtr revIDLastSave="0" documentId="13_ncr:1_{7969A238-9297-4BF7-85B0-82A506312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hekordsed nõu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" l="1"/>
  <c r="M15" i="1"/>
  <c r="M45" i="1"/>
  <c r="M16" i="1"/>
  <c r="L33" i="1"/>
  <c r="L27" i="1"/>
  <c r="M27" i="1" s="1"/>
  <c r="L28" i="1"/>
  <c r="L29" i="1"/>
  <c r="M29" i="1" s="1"/>
  <c r="L26" i="1"/>
  <c r="M26" i="1" s="1"/>
  <c r="M22" i="1"/>
  <c r="L22" i="1"/>
  <c r="L19" i="1"/>
  <c r="M19" i="1" s="1"/>
  <c r="L14" i="1"/>
  <c r="M14" i="1" s="1"/>
  <c r="M33" i="1"/>
  <c r="M9" i="1"/>
  <c r="M10" i="1"/>
  <c r="M11" i="1"/>
  <c r="M12" i="1"/>
  <c r="M13" i="1"/>
  <c r="M17" i="1"/>
  <c r="M18" i="1"/>
  <c r="M20" i="1"/>
  <c r="M21" i="1"/>
  <c r="M23" i="1"/>
  <c r="M24" i="1"/>
  <c r="M25" i="1"/>
  <c r="M28" i="1"/>
  <c r="M30" i="1"/>
  <c r="M31" i="1"/>
  <c r="M32" i="1"/>
  <c r="M34" i="1"/>
  <c r="M35" i="1"/>
  <c r="M36" i="1"/>
  <c r="M38" i="1"/>
  <c r="M39" i="1"/>
  <c r="M40" i="1"/>
  <c r="M41" i="1"/>
  <c r="M42" i="1"/>
  <c r="M43" i="1"/>
  <c r="M44" i="1"/>
  <c r="M8" i="1"/>
  <c r="L9" i="1"/>
  <c r="L10" i="1"/>
  <c r="L11" i="1"/>
  <c r="L12" i="1"/>
  <c r="L13" i="1"/>
  <c r="L16" i="1"/>
  <c r="L17" i="1"/>
  <c r="L18" i="1"/>
  <c r="L20" i="1"/>
  <c r="L21" i="1"/>
  <c r="L23" i="1"/>
  <c r="L24" i="1"/>
  <c r="L25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8" i="1"/>
  <c r="J24" i="1"/>
  <c r="K18" i="1"/>
  <c r="K40" i="1" l="1"/>
  <c r="K9" i="1"/>
  <c r="K10" i="1"/>
  <c r="K11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J38" i="1"/>
  <c r="K38" i="1" s="1"/>
  <c r="K39" i="1"/>
  <c r="K41" i="1"/>
  <c r="K42" i="1"/>
  <c r="K43" i="1"/>
  <c r="K44" i="1"/>
  <c r="K45" i="1"/>
  <c r="K8" i="1" l="1"/>
  <c r="K46" i="1" s="1"/>
</calcChain>
</file>

<file path=xl/sharedStrings.xml><?xml version="1.0" encoding="utf-8"?>
<sst xmlns="http://schemas.openxmlformats.org/spreadsheetml/2006/main" count="163" uniqueCount="141">
  <si>
    <t xml:space="preserve">Pakkuja nimi: </t>
  </si>
  <si>
    <t>Pakkuja registrikood:</t>
  </si>
  <si>
    <t>Jrk nr</t>
  </si>
  <si>
    <t>Toode</t>
  </si>
  <si>
    <t>Maht</t>
  </si>
  <si>
    <t>Kirjeldus*</t>
  </si>
  <si>
    <t>Eeldatav kogus aastas **</t>
  </si>
  <si>
    <r>
      <t xml:space="preserve">Pakutud toote kirjeldus </t>
    </r>
    <r>
      <rPr>
        <sz val="11"/>
        <rFont val="Calibri"/>
        <family val="2"/>
        <charset val="186"/>
        <scheme val="minor"/>
      </rPr>
      <t>(nimetus, maht, mõõdud, temperatuurid, materjal jms, mille alusel on võimalik kontrollida pakutud toote vastavust)</t>
    </r>
  </si>
  <si>
    <t>Pakutud toote tellimis- ja/või tootekood</t>
  </si>
  <si>
    <t>Pakutud toote pakendi hind km-ta</t>
  </si>
  <si>
    <t>Pakutud toote 1 tk hind km-ta</t>
  </si>
  <si>
    <t>Eeldatav maksumus aastas km-ta</t>
  </si>
  <si>
    <t>Supitaldrik</t>
  </si>
  <si>
    <t>480 - 500 ml</t>
  </si>
  <si>
    <t>Praetaldrik</t>
  </si>
  <si>
    <t>Taldrik</t>
  </si>
  <si>
    <t>Supikauss</t>
  </si>
  <si>
    <t>340 - 390 ml</t>
  </si>
  <si>
    <t xml:space="preserve">480 - 500 ml </t>
  </si>
  <si>
    <t>Kaas supikausile</t>
  </si>
  <si>
    <t>Peab sobima toodetega nr 6 ja 7</t>
  </si>
  <si>
    <t>Kartong/PLA, temperatuuritaluvus vähemalt 0..+80 °C, diameeter 100 - 130 mm. Peab sobima märgade ja rasvaste toitude jaoks, olema vastupidav.</t>
  </si>
  <si>
    <t>Kuumatoidukarp 3-osaline</t>
  </si>
  <si>
    <t>Kuuma joogi tops</t>
  </si>
  <si>
    <t>175 - 220 ml</t>
  </si>
  <si>
    <t>Kaas</t>
  </si>
  <si>
    <t>Kuuma joogi tass</t>
  </si>
  <si>
    <t>Joogitops</t>
  </si>
  <si>
    <t>200 ml</t>
  </si>
  <si>
    <t>Kahvel</t>
  </si>
  <si>
    <t>Nuga</t>
  </si>
  <si>
    <t>Supilusikas</t>
  </si>
  <si>
    <t>Teelusikas</t>
  </si>
  <si>
    <t>Paberkott</t>
  </si>
  <si>
    <t>Mõõdud 220 mm x 110 mm x 320 mm (+/- 20%), pruun paber, põhi võib olla liimitud, millele annavad laiuse küljevoldid.</t>
  </si>
  <si>
    <t>Näidisostukorvi aastane eeldatav maksumus KOKKU km-ta</t>
  </si>
  <si>
    <t>** Tabelis toodud aastased ostukogused on eeldatavad ning võivad lepingu perioodil vastavalt vajadusele muutuda, hankijal ei ole kohustust märgitud koguste väljaostmiseks</t>
  </si>
  <si>
    <t>Suhkruroost, temperatuuritaluvus vähemalt 0..+80 °C. Peab sobima märgade ja rasvaste toitude jaoks.</t>
  </si>
  <si>
    <t>Suhkruroost, temperatuuritaluvus vähemalt 0..+80 °C. Diameeter 220 - 230 mm. Peab sobima märgade ja rasvaste toitude jaoks.</t>
  </si>
  <si>
    <t>Kartong, hele (nt valge). Diameeter 220 - 230 mm. Peab sobima märgade ja rasvaste toitude jaoks.</t>
  </si>
  <si>
    <t>Kartong, hele (nt valge). Diameeter 170 - 180 mm. Peab sobima märgade ja rasvaste toitude jaoks.</t>
  </si>
  <si>
    <t>Kartong, hele (nt valge). Diameeter 140 - 150 mm. Peab sobima märgade  ja rasvaste toitude jaoks.</t>
  </si>
  <si>
    <t>XPP, temperatuuritaluvus vähemalt 0..+80 °C, mõõdud 240 mm x 207 mm x 75 mm (+/- 20%). Peab sobima märgade ja rasvaste toitude jaoks.</t>
  </si>
  <si>
    <t>Kartong, temperatuuritaluvus vähemalt 0..+80 °C.</t>
  </si>
  <si>
    <t>Kartong, temperatuuritaluvus vähemalt 0..+80 °C, peab olema vähemalt 2 kihiline ja/või topeltseinaga.</t>
  </si>
  <si>
    <r>
      <rPr>
        <u/>
        <sz val="11"/>
        <rFont val="Calibri"/>
        <family val="2"/>
        <charset val="186"/>
        <scheme val="minor"/>
      </rPr>
      <t>Sangaga</t>
    </r>
    <r>
      <rPr>
        <sz val="11"/>
        <rFont val="Calibri"/>
        <family val="2"/>
        <charset val="186"/>
        <scheme val="minor"/>
      </rPr>
      <t>, kartong, temperatuuritaluvus vähemalt 0..+80 °C.</t>
    </r>
  </si>
  <si>
    <t>PP, läbipaistev (ostja soovi korral ka valge)</t>
  </si>
  <si>
    <t xml:space="preserve">Tehniline kirjeldus ja pakkumuse vorm kategooria 3 "Ühekordsed nõud" </t>
  </si>
  <si>
    <t>PLA. Peab sobima toodetega nr 9 ja 10.</t>
  </si>
  <si>
    <t>Kartong, temperatuuritaluvus vähemalt 0..+80 °C, ühekordse seinaga.</t>
  </si>
  <si>
    <t>Peab sobima tootega nr 15.</t>
  </si>
  <si>
    <t>Korduvkasutatav, plast, tugev, temperatuuritaluvus vähemalt 5..+80 °C, terava otsaga kahvliharud.</t>
  </si>
  <si>
    <t>Korduvkasutatav, plast, tugev, temperatuuritaluvus vähemalt 5..+80 °C, sakilise lõikeservaga.</t>
  </si>
  <si>
    <t>Korduvkasutatav, plast, tugev, temperatuuritaluvus vähemalt 5..+80 °C.</t>
  </si>
  <si>
    <t>Kahvel, nuga komplekt</t>
  </si>
  <si>
    <t>175-220 ml</t>
  </si>
  <si>
    <t>Minigrip kilekott</t>
  </si>
  <si>
    <t>Min mõõdud 250 mm x 350 mm, min 40my, saab avada ja sulgeda mitu korda, sobib toiduainete pakendamiseks</t>
  </si>
  <si>
    <t>Min mõõdud 120 mm x170 mm, min 40my, läbipaistev, saab avada ja sulgeda mitu korda, sobib toiduainete pakendamiseks</t>
  </si>
  <si>
    <t>Paberkott aknaga</t>
  </si>
  <si>
    <t>Mõõdud min 150 mm x 70 mm x 270 mm, pruun paber, põhi võib olla liimitud, millele annavad laiuse küljevoldid.</t>
  </si>
  <si>
    <t>Mõõdud min 110 mm x 50 mm x 220 mm, pruun paber, põhi võib olla liimitud, millele annavad laiuse küljevoldid.</t>
  </si>
  <si>
    <t>Võileivakolmnurk</t>
  </si>
  <si>
    <t>Kartong, PET aknaga, min mõõdud 120x120x60, peab sobima märgade ja rasvaste toitude jaoks.</t>
  </si>
  <si>
    <t>Hamburgeritasku</t>
  </si>
  <si>
    <t>165mm x 165 mm, peab sobima märgade ja rasvaste toitude jaoks.</t>
  </si>
  <si>
    <t>1 tk eraldi pakendatud.</t>
  </si>
  <si>
    <t>Terava otsaga kahvliharud, sakilise lõikeservaga nuga, pakendatud komplektina (1 kahvel ja 1 nuga eraldi pakendatud).</t>
  </si>
  <si>
    <t>Salatikarp</t>
  </si>
  <si>
    <t>Kaas salatikarbile</t>
  </si>
  <si>
    <t>Peab sobima tootega nr 25, läbipaistev</t>
  </si>
  <si>
    <t>Peab sobima tootega nr 27, läbipaistev.</t>
  </si>
  <si>
    <t>min 400 ml</t>
  </si>
  <si>
    <t>min 900 ml</t>
  </si>
  <si>
    <t>Kartong, kandiline, peab sobima märgade ja rasvaste toitude jaoks.</t>
  </si>
  <si>
    <t>Kartongkarp</t>
  </si>
  <si>
    <t>Kaas kartongkarbile</t>
  </si>
  <si>
    <t>Peab sobima tootega nr 29, läbipaistev.</t>
  </si>
  <si>
    <t>Wrapikarp</t>
  </si>
  <si>
    <t>Kartong, PET aknaga, min mõõdud 90 mm x120 mm x 50 mm, peab sobima märgade ja rasvaste toitude jaoks.</t>
  </si>
  <si>
    <r>
      <t xml:space="preserve">Pakutud toote tükkide arv pakendis*** 
</t>
    </r>
    <r>
      <rPr>
        <sz val="11"/>
        <rFont val="Calibri"/>
        <family val="2"/>
        <charset val="186"/>
        <scheme val="minor"/>
      </rPr>
      <t>(sisestada ainult number)</t>
    </r>
  </si>
  <si>
    <t xml:space="preserve">* Tabelis toodud mõõdud võivad erineda +/- 10%, kui ei ole antud kindlat mõõtu või mõõduvahemikku või minimaalset mõõtu. </t>
  </si>
  <si>
    <t>***Maksimaalne pakendi suurus võib olla 150 tk pakis, va pos 32, 33, 36 ja 37 maksimaalselt 1000 tk.</t>
  </si>
  <si>
    <r>
      <rPr>
        <b/>
        <sz val="11"/>
        <rFont val="Calibri"/>
        <family val="2"/>
        <charset val="186"/>
        <scheme val="minor"/>
      </rPr>
      <t xml:space="preserve">Pakkuja täidab kollased lahtrid ja sisestab rohelise lahtri väärtuse K46 riigihangete registri hindamiskriteeriumite vormile. </t>
    </r>
    <r>
      <rPr>
        <sz val="11"/>
        <rFont val="Calibri"/>
        <family val="2"/>
        <charset val="186"/>
        <scheme val="minor"/>
      </rPr>
      <t>Pakutud toote pakendi hind märkida käibemaksuta ja maksimaalselt 2 kohta peale koma. Hinnad sisaldavad kõiki kauba valmistamiseks ja müümiseks vajalikke kulusid (sh kauba kohaletoimetamine ostja määratud asukohta ja ostjale üleandmine) ja on lõplikud.</t>
    </r>
  </si>
  <si>
    <t>min 700ml</t>
  </si>
  <si>
    <t>Kartong, min põhja mõõdud 150 mm x 100 mm, peab sobima märgade ja rasvaste toitude jaoks, mikrolaineahjus kuumutamine lubatud.</t>
  </si>
  <si>
    <t>702012/1</t>
  </si>
  <si>
    <t>702014/2</t>
  </si>
  <si>
    <t>701027/1</t>
  </si>
  <si>
    <t>603048/4</t>
  </si>
  <si>
    <t>603041/1</t>
  </si>
  <si>
    <t>601017/2</t>
  </si>
  <si>
    <t>401050/1</t>
  </si>
  <si>
    <t>401051/1</t>
  </si>
  <si>
    <t>401052/1</t>
  </si>
  <si>
    <t>401053/1</t>
  </si>
  <si>
    <t>201071/4</t>
  </si>
  <si>
    <t>301951/6</t>
  </si>
  <si>
    <t>201019/5</t>
  </si>
  <si>
    <t>Paberkott laia põhjaga pruun (220x100x310), kastis 20pkx25tk</t>
  </si>
  <si>
    <t>Paberkott pruun (120+50x230), kastis 1000tk</t>
  </si>
  <si>
    <t>Minigripkott (250x350) 40my, kastis 2*10x100tk</t>
  </si>
  <si>
    <t>Minigripkott (120x170) 40my, kastis 8*10x100tk</t>
  </si>
  <si>
    <t>Hamburgeritasku paberist EAN-ga PRUUN (165x165), kastis 50pkx100tk</t>
  </si>
  <si>
    <t>Paberkott aknaga pruun (160x75x280), 40g/m2, 10PE, 1000tk</t>
  </si>
  <si>
    <t>Võileivakolmnurk kartong, PET aknaga, kraft (125x125x65), kastis 500tk</t>
  </si>
  <si>
    <t>Wrapikarp kraft, PET aknaga (90x50x130), kastis 500tk</t>
  </si>
  <si>
    <t xml:space="preserve">Kartongkarp 500ml kraft (150x100x40mm), kastis 9pkx50tk </t>
  </si>
  <si>
    <t xml:space="preserve">Kaas kartongkarbile 500ml (150x100x40mm), PET, kastis 9pkx50tk </t>
  </si>
  <si>
    <t xml:space="preserve">Kartongkarp 1200ml kraft (200x140x50mm), kastis 6pkx50tk </t>
  </si>
  <si>
    <t xml:space="preserve">Kaas kartongkarbile1200ml (200x140x50mm) PET, kastis 6pkx50tk </t>
  </si>
  <si>
    <t>Komplekt (kahvel+nuga+salvrätik), kastis 250tk</t>
  </si>
  <si>
    <t>Kahvel must PS, korduvkasutatav, 20pkx50tk</t>
  </si>
  <si>
    <t>Nuga must PS, korduvkasutatav, 20pkx50tk</t>
  </si>
  <si>
    <t>Supilusikas must PS, korduvkasutatav, 20pkx50tk</t>
  </si>
  <si>
    <t>Kohvilusikas must PS, korduvkasutatav, kastis 20pkx50tk</t>
  </si>
  <si>
    <t>Joogitops 200ml, PP, läbipaistev, kastis 30pkx100tk</t>
  </si>
  <si>
    <t>Kohvitops 175ml sangaga, kartong/PE, valge 25pkx80tk</t>
  </si>
  <si>
    <t>302010/2</t>
  </si>
  <si>
    <t>Kaas kohvitopsile 250ml (kõrge), ø80mm, valge, PS, kastis 10pkx100tk</t>
  </si>
  <si>
    <t>Kohvitops topelt seinaga 250/300ml, kartong/PE, kastis 25pkx25tk</t>
  </si>
  <si>
    <t>Kohvitops 250ml, kartong/PE, pruun, kastis 20pkx50tk</t>
  </si>
  <si>
    <t>Kohvitops autom.(kartong) pildiga, 180ml, kastis 20pkx50tk</t>
  </si>
  <si>
    <t>Einekarp HP4/3, XPP, 240x207x75mm, beež, kastis 1pkx125tk</t>
  </si>
  <si>
    <t>Supitops valge kartong/PLA 350ml/12oz, kastis 20pkx25tk</t>
  </si>
  <si>
    <t>Supitops valge kartong/PLA 500ml/16oz, kastis 20pkx25tk</t>
  </si>
  <si>
    <t>Kaas PLA 350-750ml supitopsile, kastis 20pkx25tk</t>
  </si>
  <si>
    <t>Supikauss 460/560ml, Ø127mm, PP, must, kastis 8pkx50tk</t>
  </si>
  <si>
    <t>Kaas supikausile 340-560ml, Ø127mm, PP, läbip., kastis 16pkx50tk</t>
  </si>
  <si>
    <t>Supikauss 340ml, Ø127mm, PP, must, kastis 8pkx50tk</t>
  </si>
  <si>
    <t>Kartongtaldrik "Standard" (diam.150), kastis 20pkx100tk</t>
  </si>
  <si>
    <t>Kartongtaldrik (diam.180), valge, kastis 10pkx100tk</t>
  </si>
  <si>
    <t>Kartongtaldrik POL (diam.230), kastis 5pkx100tk</t>
  </si>
  <si>
    <t>Taldrik suhkruroost (diam.230), biolagunev, kastis 10pkx50tk</t>
  </si>
  <si>
    <t>Supikauss suhkruroost, 500ml, biolagunev, kastis 20pkx50tk</t>
  </si>
  <si>
    <t>Komplekt (lusikas+salvrätik), kastis 250tk</t>
  </si>
  <si>
    <t>Multipack OÜ</t>
  </si>
  <si>
    <t>Toidukarp kartong, kaanega, 750ml (140x100x50), kastis 9pkx50tk</t>
  </si>
  <si>
    <t>Plast, PP, temperatuuritaluvus vähemalt 0..+80 °C, diameeter 110 - 140 mm. Peab sobima märgade ja rasvaste toitude jaoks.</t>
  </si>
  <si>
    <t>250 - 360 ml</t>
  </si>
  <si>
    <t>Hinnad alates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</si>
</sst>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" fillId="3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409796</xdr:colOff>
      <xdr:row>0</xdr:row>
      <xdr:rowOff>88605</xdr:rowOff>
    </xdr:from>
    <xdr:to>
      <xdr:col>12</xdr:col>
      <xdr:colOff>626360</xdr:colOff>
      <xdr:row>4</xdr:row>
      <xdr:rowOff>5389</xdr:rowOff>
    </xdr:to>
    <xdr:sp macro="" textlink="" fLocksText="0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757587" y="88605"/>
          <a:ext cx="3384180" cy="669924"/>
        </a:xfrm>
        <a:prstGeom prst="rect">
          <a:avLst/>
        </a:prstGeom>
        <a:solidFill>
          <a:srgbClr val="FFFFFF"/>
        </a:solidFill>
        <a:ln w="9360" cap="flat">
          <a:solidFill>
            <a:srgbClr val="BCBCBC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  <a:endParaRPr kumimoji="0" lang="et-E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Hankelepingu „Ühekordsete nõude ostmine“ (viitenumber 299366 juurde)</a:t>
          </a:r>
          <a:endParaRPr kumimoji="0" lang="et-E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view="pageLayout" topLeftCell="A30" zoomScale="86" zoomScaleNormal="80" zoomScalePageLayoutView="86" workbookViewId="0">
      <selection activeCell="L15" sqref="L15"/>
    </sheetView>
  </sheetViews>
  <sheetFormatPr defaultColWidth="9.140625" defaultRowHeight="15" x14ac:dyDescent="0.25"/>
  <cols>
    <col min="1" max="1" width="6" customWidth="1"/>
    <col min="2" max="2" width="15.5703125" customWidth="1"/>
    <col min="3" max="3" width="10.7109375" customWidth="1"/>
    <col min="4" max="4" width="31.140625" customWidth="1"/>
    <col min="6" max="6" width="31.5703125" customWidth="1"/>
    <col min="7" max="7" width="11.7109375" customWidth="1"/>
    <col min="8" max="8" width="14.42578125" customWidth="1"/>
    <col min="9" max="9" width="11.140625" bestFit="1" customWidth="1"/>
    <col min="10" max="10" width="10.5703125" customWidth="1"/>
    <col min="11" max="11" width="10.85546875" customWidth="1"/>
    <col min="12" max="12" width="11.5703125" customWidth="1"/>
    <col min="13" max="13" width="12.28515625" customWidth="1"/>
  </cols>
  <sheetData>
    <row r="1" spans="1:13" x14ac:dyDescent="0.25">
      <c r="A1" s="24"/>
    </row>
    <row r="2" spans="1:13" x14ac:dyDescent="0.25">
      <c r="A2" s="1" t="s">
        <v>47</v>
      </c>
      <c r="B2" s="1"/>
      <c r="C2" s="1"/>
      <c r="D2" s="1"/>
      <c r="E2" s="2"/>
      <c r="F2" s="2"/>
      <c r="G2" s="3"/>
      <c r="H2" s="2"/>
      <c r="I2" s="2"/>
      <c r="J2" s="2"/>
      <c r="K2" s="2"/>
    </row>
    <row r="3" spans="1:13" x14ac:dyDescent="0.25">
      <c r="A3" s="4"/>
      <c r="B3" s="2"/>
      <c r="C3" s="2"/>
      <c r="D3" s="3"/>
      <c r="E3" s="2"/>
      <c r="F3" s="2"/>
      <c r="G3" s="3"/>
      <c r="H3" s="2"/>
      <c r="J3" s="2"/>
      <c r="K3" s="2"/>
    </row>
    <row r="4" spans="1:13" x14ac:dyDescent="0.25">
      <c r="A4" s="5" t="s">
        <v>0</v>
      </c>
      <c r="B4" s="5"/>
      <c r="C4" s="31" t="s">
        <v>136</v>
      </c>
      <c r="D4" s="32"/>
      <c r="E4" s="2"/>
      <c r="F4" s="2"/>
      <c r="G4" s="3"/>
      <c r="H4" s="2"/>
      <c r="I4" s="2"/>
      <c r="J4" s="2"/>
      <c r="K4" s="2"/>
    </row>
    <row r="5" spans="1:13" x14ac:dyDescent="0.25">
      <c r="A5" s="5" t="s">
        <v>1</v>
      </c>
      <c r="B5" s="5"/>
      <c r="C5" s="31">
        <v>10490005</v>
      </c>
      <c r="D5" s="32"/>
      <c r="E5" s="2"/>
      <c r="F5" s="2"/>
      <c r="G5" s="3"/>
      <c r="H5" s="2"/>
      <c r="I5" s="2"/>
      <c r="J5" s="2"/>
      <c r="K5" s="2"/>
    </row>
    <row r="6" spans="1:13" x14ac:dyDescent="0.25">
      <c r="A6" s="4"/>
      <c r="B6" s="2"/>
      <c r="C6" s="2"/>
      <c r="D6" s="3"/>
      <c r="E6" s="2"/>
      <c r="F6" s="2"/>
      <c r="G6" s="3"/>
      <c r="H6" s="2"/>
      <c r="I6" s="2"/>
      <c r="J6" s="2"/>
      <c r="K6" s="2"/>
      <c r="L6" s="30" t="s">
        <v>140</v>
      </c>
      <c r="M6" s="30"/>
    </row>
    <row r="7" spans="1:13" ht="114.75" customHeight="1" x14ac:dyDescent="0.25">
      <c r="A7" s="6" t="s">
        <v>2</v>
      </c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80</v>
      </c>
      <c r="I7" s="7" t="s">
        <v>9</v>
      </c>
      <c r="J7" s="7" t="s">
        <v>10</v>
      </c>
      <c r="K7" s="6" t="s">
        <v>11</v>
      </c>
      <c r="L7" s="7" t="s">
        <v>9</v>
      </c>
      <c r="M7" s="7" t="s">
        <v>10</v>
      </c>
    </row>
    <row r="8" spans="1:13" ht="60" x14ac:dyDescent="0.25">
      <c r="A8" s="8">
        <v>1</v>
      </c>
      <c r="B8" s="9" t="s">
        <v>12</v>
      </c>
      <c r="C8" s="9" t="s">
        <v>13</v>
      </c>
      <c r="D8" s="9" t="s">
        <v>37</v>
      </c>
      <c r="E8" s="10">
        <v>50000</v>
      </c>
      <c r="F8" s="15" t="s">
        <v>134</v>
      </c>
      <c r="G8" s="27">
        <v>702035</v>
      </c>
      <c r="H8" s="11">
        <v>50</v>
      </c>
      <c r="I8" s="12">
        <v>1.7</v>
      </c>
      <c r="J8" s="13">
        <v>3.4000000000000002E-2</v>
      </c>
      <c r="K8" s="14">
        <f t="shared" ref="K8:K45" si="0">E8*J8</f>
        <v>1700.0000000000002</v>
      </c>
      <c r="L8" s="12">
        <f>I8</f>
        <v>1.7</v>
      </c>
      <c r="M8" s="13">
        <f>L8/H8</f>
        <v>3.4000000000000002E-2</v>
      </c>
    </row>
    <row r="9" spans="1:13" ht="75" x14ac:dyDescent="0.25">
      <c r="A9" s="8">
        <v>2</v>
      </c>
      <c r="B9" s="9" t="s">
        <v>14</v>
      </c>
      <c r="C9" s="9"/>
      <c r="D9" s="9" t="s">
        <v>38</v>
      </c>
      <c r="E9" s="10">
        <v>50000</v>
      </c>
      <c r="F9" s="15" t="s">
        <v>133</v>
      </c>
      <c r="G9" s="27">
        <v>702033</v>
      </c>
      <c r="H9" s="11">
        <v>50</v>
      </c>
      <c r="I9" s="12">
        <v>2.25</v>
      </c>
      <c r="J9" s="13">
        <v>4.4999999999999998E-2</v>
      </c>
      <c r="K9" s="14">
        <f t="shared" si="0"/>
        <v>2250</v>
      </c>
      <c r="L9" s="12">
        <f t="shared" ref="L9:L45" si="1">I9</f>
        <v>2.25</v>
      </c>
      <c r="M9" s="13">
        <f t="shared" ref="M9:M45" si="2">L9/H9</f>
        <v>4.4999999999999998E-2</v>
      </c>
    </row>
    <row r="10" spans="1:13" ht="60" x14ac:dyDescent="0.25">
      <c r="A10" s="8">
        <v>3</v>
      </c>
      <c r="B10" s="9" t="s">
        <v>14</v>
      </c>
      <c r="C10" s="9"/>
      <c r="D10" s="9" t="s">
        <v>39</v>
      </c>
      <c r="E10" s="10">
        <v>300000</v>
      </c>
      <c r="F10" s="15" t="s">
        <v>132</v>
      </c>
      <c r="G10" s="27" t="s">
        <v>86</v>
      </c>
      <c r="H10" s="11">
        <v>100</v>
      </c>
      <c r="I10" s="12">
        <v>2.85</v>
      </c>
      <c r="J10" s="13">
        <v>2.8500000000000001E-2</v>
      </c>
      <c r="K10" s="14">
        <f t="shared" si="0"/>
        <v>8550</v>
      </c>
      <c r="L10" s="12">
        <f t="shared" si="1"/>
        <v>2.85</v>
      </c>
      <c r="M10" s="13">
        <f t="shared" si="2"/>
        <v>2.8500000000000001E-2</v>
      </c>
    </row>
    <row r="11" spans="1:13" ht="60" x14ac:dyDescent="0.25">
      <c r="A11" s="8">
        <v>4</v>
      </c>
      <c r="B11" s="9" t="s">
        <v>15</v>
      </c>
      <c r="C11" s="9"/>
      <c r="D11" s="9" t="s">
        <v>40</v>
      </c>
      <c r="E11" s="10">
        <v>10000</v>
      </c>
      <c r="F11" s="15" t="s">
        <v>131</v>
      </c>
      <c r="G11" s="27">
        <v>702010</v>
      </c>
      <c r="H11" s="11">
        <v>100</v>
      </c>
      <c r="I11" s="12">
        <v>2</v>
      </c>
      <c r="J11" s="13">
        <v>0.02</v>
      </c>
      <c r="K11" s="14">
        <f t="shared" si="0"/>
        <v>200</v>
      </c>
      <c r="L11" s="12">
        <f t="shared" si="1"/>
        <v>2</v>
      </c>
      <c r="M11" s="13">
        <f t="shared" si="2"/>
        <v>0.02</v>
      </c>
    </row>
    <row r="12" spans="1:13" ht="60" x14ac:dyDescent="0.25">
      <c r="A12" s="8">
        <v>5</v>
      </c>
      <c r="B12" s="9" t="s">
        <v>15</v>
      </c>
      <c r="C12" s="9"/>
      <c r="D12" s="9" t="s">
        <v>41</v>
      </c>
      <c r="E12" s="10">
        <v>10000</v>
      </c>
      <c r="F12" s="15" t="s">
        <v>130</v>
      </c>
      <c r="G12" s="27" t="s">
        <v>87</v>
      </c>
      <c r="H12" s="11">
        <v>100</v>
      </c>
      <c r="I12" s="12">
        <v>1.75</v>
      </c>
      <c r="J12" s="13">
        <v>1.7500000000000002E-2</v>
      </c>
      <c r="K12" s="14">
        <f t="shared" si="0"/>
        <v>175.00000000000003</v>
      </c>
      <c r="L12" s="12">
        <f t="shared" si="1"/>
        <v>1.75</v>
      </c>
      <c r="M12" s="13">
        <f t="shared" si="2"/>
        <v>1.7500000000000002E-2</v>
      </c>
    </row>
    <row r="13" spans="1:13" ht="75" x14ac:dyDescent="0.25">
      <c r="A13" s="8">
        <v>6</v>
      </c>
      <c r="B13" s="9" t="s">
        <v>16</v>
      </c>
      <c r="C13" s="9" t="s">
        <v>17</v>
      </c>
      <c r="D13" s="9" t="s">
        <v>138</v>
      </c>
      <c r="E13" s="10">
        <v>10000</v>
      </c>
      <c r="F13" s="15" t="s">
        <v>129</v>
      </c>
      <c r="G13" s="27">
        <v>701025</v>
      </c>
      <c r="H13" s="11">
        <v>50</v>
      </c>
      <c r="I13" s="12">
        <v>3.2</v>
      </c>
      <c r="J13" s="13">
        <v>6.4000000000000001E-2</v>
      </c>
      <c r="K13" s="14">
        <f t="shared" si="0"/>
        <v>640</v>
      </c>
      <c r="L13" s="12">
        <f t="shared" si="1"/>
        <v>3.2</v>
      </c>
      <c r="M13" s="13">
        <f t="shared" si="2"/>
        <v>6.4000000000000001E-2</v>
      </c>
    </row>
    <row r="14" spans="1:13" ht="75" x14ac:dyDescent="0.25">
      <c r="A14" s="8">
        <v>7</v>
      </c>
      <c r="B14" s="9" t="s">
        <v>16</v>
      </c>
      <c r="C14" s="9" t="s">
        <v>18</v>
      </c>
      <c r="D14" s="9" t="s">
        <v>138</v>
      </c>
      <c r="E14" s="10">
        <v>60000</v>
      </c>
      <c r="F14" s="15" t="s">
        <v>127</v>
      </c>
      <c r="G14" s="27">
        <v>701027</v>
      </c>
      <c r="H14" s="11">
        <v>50</v>
      </c>
      <c r="I14" s="12">
        <v>3.25</v>
      </c>
      <c r="J14" s="13">
        <v>6.5000000000000002E-2</v>
      </c>
      <c r="K14" s="14">
        <f t="shared" si="0"/>
        <v>3900</v>
      </c>
      <c r="L14" s="28">
        <f>I14*1.05</f>
        <v>3.4125000000000001</v>
      </c>
      <c r="M14" s="29">
        <f t="shared" si="2"/>
        <v>6.8250000000000005E-2</v>
      </c>
    </row>
    <row r="15" spans="1:13" ht="45" x14ac:dyDescent="0.25">
      <c r="A15" s="8">
        <v>8</v>
      </c>
      <c r="B15" s="9" t="s">
        <v>19</v>
      </c>
      <c r="C15" s="9"/>
      <c r="D15" s="9" t="s">
        <v>20</v>
      </c>
      <c r="E15" s="10">
        <v>30000</v>
      </c>
      <c r="F15" s="15" t="s">
        <v>128</v>
      </c>
      <c r="G15" s="27" t="s">
        <v>88</v>
      </c>
      <c r="H15" s="11">
        <v>50</v>
      </c>
      <c r="I15" s="12">
        <v>1.9</v>
      </c>
      <c r="J15" s="13">
        <v>3.7999999999999999E-2</v>
      </c>
      <c r="K15" s="14">
        <f t="shared" si="0"/>
        <v>1140</v>
      </c>
      <c r="L15" s="28">
        <f>I15*1.05</f>
        <v>1.9949999999999999</v>
      </c>
      <c r="M15" s="29">
        <f t="shared" si="2"/>
        <v>3.9899999999999998E-2</v>
      </c>
    </row>
    <row r="16" spans="1:13" ht="90" x14ac:dyDescent="0.25">
      <c r="A16" s="8">
        <v>9</v>
      </c>
      <c r="B16" s="9" t="s">
        <v>16</v>
      </c>
      <c r="C16" s="9" t="s">
        <v>17</v>
      </c>
      <c r="D16" s="9" t="s">
        <v>21</v>
      </c>
      <c r="E16" s="10">
        <v>30000</v>
      </c>
      <c r="F16" s="15" t="s">
        <v>124</v>
      </c>
      <c r="G16" s="27">
        <v>704079</v>
      </c>
      <c r="H16" s="11">
        <v>25</v>
      </c>
      <c r="I16" s="12">
        <v>1.175</v>
      </c>
      <c r="J16" s="13">
        <v>4.7E-2</v>
      </c>
      <c r="K16" s="14">
        <f t="shared" si="0"/>
        <v>1410</v>
      </c>
      <c r="L16" s="12">
        <f t="shared" si="1"/>
        <v>1.175</v>
      </c>
      <c r="M16" s="13">
        <f>L16/H16</f>
        <v>4.7E-2</v>
      </c>
    </row>
    <row r="17" spans="1:13" ht="90" x14ac:dyDescent="0.25">
      <c r="A17" s="8">
        <v>10</v>
      </c>
      <c r="B17" s="9" t="s">
        <v>16</v>
      </c>
      <c r="C17" s="9" t="s">
        <v>13</v>
      </c>
      <c r="D17" s="9" t="s">
        <v>21</v>
      </c>
      <c r="E17" s="10">
        <v>15000</v>
      </c>
      <c r="F17" s="15" t="s">
        <v>125</v>
      </c>
      <c r="G17" s="27">
        <v>704080</v>
      </c>
      <c r="H17" s="11">
        <v>25</v>
      </c>
      <c r="I17" s="12">
        <v>1.3</v>
      </c>
      <c r="J17" s="13">
        <v>5.1999999999999998E-2</v>
      </c>
      <c r="K17" s="14">
        <f t="shared" si="0"/>
        <v>780</v>
      </c>
      <c r="L17" s="12">
        <f t="shared" si="1"/>
        <v>1.3</v>
      </c>
      <c r="M17" s="13">
        <f t="shared" si="2"/>
        <v>5.2000000000000005E-2</v>
      </c>
    </row>
    <row r="18" spans="1:13" ht="30" x14ac:dyDescent="0.25">
      <c r="A18" s="8">
        <v>11</v>
      </c>
      <c r="B18" s="9" t="s">
        <v>19</v>
      </c>
      <c r="C18" s="9"/>
      <c r="D18" s="9" t="s">
        <v>48</v>
      </c>
      <c r="E18" s="10">
        <v>40000</v>
      </c>
      <c r="F18" s="15" t="s">
        <v>126</v>
      </c>
      <c r="G18" s="27">
        <v>704082</v>
      </c>
      <c r="H18" s="11">
        <v>25</v>
      </c>
      <c r="I18" s="12">
        <v>1.25</v>
      </c>
      <c r="J18" s="13">
        <v>0.05</v>
      </c>
      <c r="K18" s="14">
        <f t="shared" si="0"/>
        <v>2000</v>
      </c>
      <c r="L18" s="12">
        <f t="shared" si="1"/>
        <v>1.25</v>
      </c>
      <c r="M18" s="13">
        <f t="shared" si="2"/>
        <v>0.05</v>
      </c>
    </row>
    <row r="19" spans="1:13" ht="75" x14ac:dyDescent="0.25">
      <c r="A19" s="8">
        <v>12</v>
      </c>
      <c r="B19" s="9" t="s">
        <v>22</v>
      </c>
      <c r="C19" s="9"/>
      <c r="D19" s="9" t="s">
        <v>42</v>
      </c>
      <c r="E19" s="10">
        <v>100000</v>
      </c>
      <c r="F19" s="15" t="s">
        <v>123</v>
      </c>
      <c r="G19" s="27">
        <v>305023</v>
      </c>
      <c r="H19" s="11">
        <v>125</v>
      </c>
      <c r="I19" s="12">
        <v>16</v>
      </c>
      <c r="J19" s="13">
        <v>0.128</v>
      </c>
      <c r="K19" s="14">
        <f t="shared" si="0"/>
        <v>12800</v>
      </c>
      <c r="L19" s="28">
        <f>I19*1.05</f>
        <v>16.8</v>
      </c>
      <c r="M19" s="29">
        <f t="shared" si="2"/>
        <v>0.13440000000000002</v>
      </c>
    </row>
    <row r="20" spans="1:13" ht="30" x14ac:dyDescent="0.25">
      <c r="A20" s="8">
        <v>13</v>
      </c>
      <c r="B20" s="9" t="s">
        <v>23</v>
      </c>
      <c r="C20" s="9" t="s">
        <v>24</v>
      </c>
      <c r="D20" s="9" t="s">
        <v>43</v>
      </c>
      <c r="E20" s="10">
        <v>15000</v>
      </c>
      <c r="F20" s="15" t="s">
        <v>122</v>
      </c>
      <c r="G20" s="27" t="s">
        <v>89</v>
      </c>
      <c r="H20" s="11">
        <v>50</v>
      </c>
      <c r="I20" s="12">
        <v>1</v>
      </c>
      <c r="J20" s="13">
        <v>0.02</v>
      </c>
      <c r="K20" s="14">
        <f t="shared" si="0"/>
        <v>300</v>
      </c>
      <c r="L20" s="12">
        <f t="shared" si="1"/>
        <v>1</v>
      </c>
      <c r="M20" s="13">
        <f t="shared" si="2"/>
        <v>0.02</v>
      </c>
    </row>
    <row r="21" spans="1:13" ht="45" x14ac:dyDescent="0.25">
      <c r="A21" s="8">
        <v>14</v>
      </c>
      <c r="B21" s="9" t="s">
        <v>23</v>
      </c>
      <c r="C21" s="9" t="s">
        <v>139</v>
      </c>
      <c r="D21" s="9" t="s">
        <v>49</v>
      </c>
      <c r="E21" s="10">
        <v>30000</v>
      </c>
      <c r="F21" s="15" t="s">
        <v>121</v>
      </c>
      <c r="G21" s="27">
        <v>603044</v>
      </c>
      <c r="H21" s="11">
        <v>50</v>
      </c>
      <c r="I21" s="12">
        <v>1.25</v>
      </c>
      <c r="J21" s="13">
        <v>2.5000000000000001E-2</v>
      </c>
      <c r="K21" s="14">
        <f t="shared" si="0"/>
        <v>750</v>
      </c>
      <c r="L21" s="12">
        <f t="shared" si="1"/>
        <v>1.25</v>
      </c>
      <c r="M21" s="13">
        <f t="shared" si="2"/>
        <v>2.5000000000000001E-2</v>
      </c>
    </row>
    <row r="22" spans="1:13" ht="60" x14ac:dyDescent="0.25">
      <c r="A22" s="8">
        <v>15</v>
      </c>
      <c r="B22" s="9" t="s">
        <v>23</v>
      </c>
      <c r="C22" s="9" t="s">
        <v>139</v>
      </c>
      <c r="D22" s="9" t="s">
        <v>44</v>
      </c>
      <c r="E22" s="10">
        <v>100000</v>
      </c>
      <c r="F22" s="15" t="s">
        <v>120</v>
      </c>
      <c r="G22" s="27" t="s">
        <v>90</v>
      </c>
      <c r="H22" s="11">
        <v>25</v>
      </c>
      <c r="I22" s="12">
        <v>1.375</v>
      </c>
      <c r="J22" s="13">
        <v>5.5E-2</v>
      </c>
      <c r="K22" s="14">
        <f t="shared" si="0"/>
        <v>5500</v>
      </c>
      <c r="L22" s="28">
        <f>I22*1.05</f>
        <v>1.4437500000000001</v>
      </c>
      <c r="M22" s="29">
        <f>L22/H22</f>
        <v>5.7750000000000003E-2</v>
      </c>
    </row>
    <row r="23" spans="1:13" ht="45" x14ac:dyDescent="0.25">
      <c r="A23" s="8">
        <v>16</v>
      </c>
      <c r="B23" s="9" t="s">
        <v>25</v>
      </c>
      <c r="C23" s="9"/>
      <c r="D23" s="9" t="s">
        <v>50</v>
      </c>
      <c r="E23" s="10">
        <v>30000</v>
      </c>
      <c r="F23" s="15" t="s">
        <v>119</v>
      </c>
      <c r="G23" s="27" t="s">
        <v>118</v>
      </c>
      <c r="H23" s="11">
        <v>100</v>
      </c>
      <c r="I23" s="12">
        <v>1.6</v>
      </c>
      <c r="J23" s="13">
        <v>1.6E-2</v>
      </c>
      <c r="K23" s="14">
        <f t="shared" si="0"/>
        <v>480</v>
      </c>
      <c r="L23" s="12">
        <f t="shared" si="1"/>
        <v>1.6</v>
      </c>
      <c r="M23" s="13">
        <f t="shared" si="2"/>
        <v>1.6E-2</v>
      </c>
    </row>
    <row r="24" spans="1:13" ht="45" x14ac:dyDescent="0.25">
      <c r="A24" s="8">
        <v>17</v>
      </c>
      <c r="B24" s="9" t="s">
        <v>26</v>
      </c>
      <c r="C24" s="9" t="s">
        <v>55</v>
      </c>
      <c r="D24" s="9" t="s">
        <v>45</v>
      </c>
      <c r="E24" s="10">
        <v>100000</v>
      </c>
      <c r="F24" s="15" t="s">
        <v>117</v>
      </c>
      <c r="G24" s="27">
        <v>603132</v>
      </c>
      <c r="H24" s="11">
        <v>80</v>
      </c>
      <c r="I24" s="12">
        <v>2.8</v>
      </c>
      <c r="J24" s="13">
        <f>I24/H24</f>
        <v>3.4999999999999996E-2</v>
      </c>
      <c r="K24" s="14">
        <f t="shared" si="0"/>
        <v>3499.9999999999995</v>
      </c>
      <c r="L24" s="12">
        <f t="shared" si="1"/>
        <v>2.8</v>
      </c>
      <c r="M24" s="13">
        <f t="shared" si="2"/>
        <v>3.4999999999999996E-2</v>
      </c>
    </row>
    <row r="25" spans="1:13" ht="30" x14ac:dyDescent="0.25">
      <c r="A25" s="8">
        <v>18</v>
      </c>
      <c r="B25" s="8" t="s">
        <v>27</v>
      </c>
      <c r="C25" s="8" t="s">
        <v>28</v>
      </c>
      <c r="D25" s="9" t="s">
        <v>46</v>
      </c>
      <c r="E25" s="18">
        <v>150000</v>
      </c>
      <c r="F25" s="15" t="s">
        <v>116</v>
      </c>
      <c r="G25" s="27" t="s">
        <v>91</v>
      </c>
      <c r="H25" s="16">
        <v>100</v>
      </c>
      <c r="I25" s="12">
        <v>1.1000000000000001</v>
      </c>
      <c r="J25" s="13">
        <v>1.0999999999999999E-2</v>
      </c>
      <c r="K25" s="14">
        <f t="shared" si="0"/>
        <v>1650</v>
      </c>
      <c r="L25" s="12">
        <f t="shared" si="1"/>
        <v>1.1000000000000001</v>
      </c>
      <c r="M25" s="13">
        <f t="shared" si="2"/>
        <v>1.1000000000000001E-2</v>
      </c>
    </row>
    <row r="26" spans="1:13" ht="60" x14ac:dyDescent="0.25">
      <c r="A26" s="8">
        <v>19</v>
      </c>
      <c r="B26" s="8" t="s">
        <v>29</v>
      </c>
      <c r="C26" s="8"/>
      <c r="D26" s="9" t="s">
        <v>51</v>
      </c>
      <c r="E26" s="18">
        <v>200000</v>
      </c>
      <c r="F26" s="17" t="s">
        <v>112</v>
      </c>
      <c r="G26" s="27" t="s">
        <v>92</v>
      </c>
      <c r="H26" s="16">
        <v>50</v>
      </c>
      <c r="I26" s="12">
        <v>0.75</v>
      </c>
      <c r="J26" s="13">
        <v>1.4999999999999999E-2</v>
      </c>
      <c r="K26" s="14">
        <f t="shared" si="0"/>
        <v>3000</v>
      </c>
      <c r="L26" s="28">
        <f>I26*1.05</f>
        <v>0.78750000000000009</v>
      </c>
      <c r="M26" s="29">
        <f t="shared" si="2"/>
        <v>1.575E-2</v>
      </c>
    </row>
    <row r="27" spans="1:13" ht="45" x14ac:dyDescent="0.25">
      <c r="A27" s="8">
        <v>20</v>
      </c>
      <c r="B27" s="8" t="s">
        <v>30</v>
      </c>
      <c r="C27" s="8"/>
      <c r="D27" s="9" t="s">
        <v>52</v>
      </c>
      <c r="E27" s="18">
        <v>200000</v>
      </c>
      <c r="F27" s="17" t="s">
        <v>113</v>
      </c>
      <c r="G27" s="27" t="s">
        <v>93</v>
      </c>
      <c r="H27" s="16">
        <v>50</v>
      </c>
      <c r="I27" s="12">
        <v>0.75</v>
      </c>
      <c r="J27" s="13">
        <v>1.4999999999999999E-2</v>
      </c>
      <c r="K27" s="14">
        <f t="shared" si="0"/>
        <v>3000</v>
      </c>
      <c r="L27" s="28">
        <f t="shared" ref="L27:L29" si="3">I27*1.05</f>
        <v>0.78750000000000009</v>
      </c>
      <c r="M27" s="29">
        <f t="shared" si="2"/>
        <v>1.575E-2</v>
      </c>
    </row>
    <row r="28" spans="1:13" ht="45" x14ac:dyDescent="0.25">
      <c r="A28" s="8">
        <v>21</v>
      </c>
      <c r="B28" s="8" t="s">
        <v>31</v>
      </c>
      <c r="C28" s="8"/>
      <c r="D28" s="9" t="s">
        <v>53</v>
      </c>
      <c r="E28" s="18">
        <v>200000</v>
      </c>
      <c r="F28" s="17" t="s">
        <v>114</v>
      </c>
      <c r="G28" s="27" t="s">
        <v>94</v>
      </c>
      <c r="H28" s="16">
        <v>50</v>
      </c>
      <c r="I28" s="12">
        <v>0.8</v>
      </c>
      <c r="J28" s="13">
        <v>1.6E-2</v>
      </c>
      <c r="K28" s="14">
        <f t="shared" si="0"/>
        <v>3200</v>
      </c>
      <c r="L28" s="28">
        <f t="shared" si="3"/>
        <v>0.84000000000000008</v>
      </c>
      <c r="M28" s="29">
        <f t="shared" si="2"/>
        <v>1.6800000000000002E-2</v>
      </c>
    </row>
    <row r="29" spans="1:13" ht="45" x14ac:dyDescent="0.25">
      <c r="A29" s="8">
        <v>22</v>
      </c>
      <c r="B29" s="8" t="s">
        <v>32</v>
      </c>
      <c r="C29" s="8"/>
      <c r="D29" s="9" t="s">
        <v>53</v>
      </c>
      <c r="E29" s="18">
        <v>25000</v>
      </c>
      <c r="F29" s="17" t="s">
        <v>115</v>
      </c>
      <c r="G29" s="27" t="s">
        <v>95</v>
      </c>
      <c r="H29" s="16">
        <v>50</v>
      </c>
      <c r="I29" s="12">
        <v>0.55000000000000004</v>
      </c>
      <c r="J29" s="13">
        <v>1.0999999999999999E-2</v>
      </c>
      <c r="K29" s="14">
        <f t="shared" si="0"/>
        <v>275</v>
      </c>
      <c r="L29" s="28">
        <f t="shared" si="3"/>
        <v>0.57750000000000012</v>
      </c>
      <c r="M29" s="29">
        <f t="shared" si="2"/>
        <v>1.1550000000000003E-2</v>
      </c>
    </row>
    <row r="30" spans="1:13" ht="75" x14ac:dyDescent="0.25">
      <c r="A30" s="8">
        <v>23</v>
      </c>
      <c r="B30" s="9" t="s">
        <v>54</v>
      </c>
      <c r="C30" s="8"/>
      <c r="D30" s="9" t="s">
        <v>67</v>
      </c>
      <c r="E30" s="18">
        <v>10000</v>
      </c>
      <c r="F30" s="17" t="s">
        <v>111</v>
      </c>
      <c r="G30" s="27">
        <v>901234</v>
      </c>
      <c r="H30" s="16">
        <v>250</v>
      </c>
      <c r="I30" s="12">
        <v>19.5</v>
      </c>
      <c r="J30" s="13">
        <v>7.8E-2</v>
      </c>
      <c r="K30" s="14">
        <f t="shared" si="0"/>
        <v>780</v>
      </c>
      <c r="L30" s="12">
        <f t="shared" si="1"/>
        <v>19.5</v>
      </c>
      <c r="M30" s="13">
        <f t="shared" si="2"/>
        <v>7.8E-2</v>
      </c>
    </row>
    <row r="31" spans="1:13" ht="30" x14ac:dyDescent="0.25">
      <c r="A31" s="8">
        <v>24</v>
      </c>
      <c r="B31" s="8" t="s">
        <v>31</v>
      </c>
      <c r="C31" s="8"/>
      <c r="D31" s="9" t="s">
        <v>66</v>
      </c>
      <c r="E31" s="18">
        <v>10000</v>
      </c>
      <c r="F31" s="17" t="s">
        <v>135</v>
      </c>
      <c r="G31" s="27">
        <v>901233</v>
      </c>
      <c r="H31" s="16">
        <v>250</v>
      </c>
      <c r="I31" s="12">
        <v>16.25</v>
      </c>
      <c r="J31" s="13">
        <v>6.5000000000000002E-2</v>
      </c>
      <c r="K31" s="14">
        <f t="shared" si="0"/>
        <v>650</v>
      </c>
      <c r="L31" s="12">
        <f t="shared" si="1"/>
        <v>16.25</v>
      </c>
      <c r="M31" s="13">
        <f t="shared" si="2"/>
        <v>6.5000000000000002E-2</v>
      </c>
    </row>
    <row r="32" spans="1:13" ht="45" x14ac:dyDescent="0.25">
      <c r="A32" s="8">
        <v>25</v>
      </c>
      <c r="B32" s="8" t="s">
        <v>68</v>
      </c>
      <c r="C32" s="8" t="s">
        <v>72</v>
      </c>
      <c r="D32" s="9" t="s">
        <v>74</v>
      </c>
      <c r="E32" s="18">
        <v>10000</v>
      </c>
      <c r="F32" s="17" t="s">
        <v>107</v>
      </c>
      <c r="G32" s="27">
        <v>301967</v>
      </c>
      <c r="H32" s="16">
        <v>50</v>
      </c>
      <c r="I32" s="12">
        <v>4.75</v>
      </c>
      <c r="J32" s="13">
        <v>9.5000000000000001E-2</v>
      </c>
      <c r="K32" s="14">
        <f t="shared" si="0"/>
        <v>950</v>
      </c>
      <c r="L32" s="12">
        <f t="shared" si="1"/>
        <v>4.75</v>
      </c>
      <c r="M32" s="13">
        <f t="shared" si="2"/>
        <v>9.5000000000000001E-2</v>
      </c>
    </row>
    <row r="33" spans="1:13" ht="45" x14ac:dyDescent="0.25">
      <c r="A33" s="8">
        <v>26</v>
      </c>
      <c r="B33" s="26" t="s">
        <v>69</v>
      </c>
      <c r="C33" s="25"/>
      <c r="D33" s="25" t="s">
        <v>70</v>
      </c>
      <c r="E33" s="18">
        <v>10000</v>
      </c>
      <c r="F33" s="17" t="s">
        <v>108</v>
      </c>
      <c r="G33" s="27">
        <v>301968</v>
      </c>
      <c r="H33" s="16">
        <v>50</v>
      </c>
      <c r="I33" s="12">
        <v>1.625</v>
      </c>
      <c r="J33" s="13">
        <v>3.2500000000000001E-2</v>
      </c>
      <c r="K33" s="14">
        <f t="shared" si="0"/>
        <v>325</v>
      </c>
      <c r="L33" s="12">
        <f t="shared" si="1"/>
        <v>1.625</v>
      </c>
      <c r="M33" s="13">
        <f>1.625/H33</f>
        <v>3.2500000000000001E-2</v>
      </c>
    </row>
    <row r="34" spans="1:13" ht="45" x14ac:dyDescent="0.25">
      <c r="A34" s="8">
        <v>27</v>
      </c>
      <c r="B34" s="8" t="s">
        <v>68</v>
      </c>
      <c r="C34" s="8" t="s">
        <v>73</v>
      </c>
      <c r="D34" s="9" t="s">
        <v>74</v>
      </c>
      <c r="E34" s="18">
        <v>10000</v>
      </c>
      <c r="F34" s="17" t="s">
        <v>109</v>
      </c>
      <c r="G34" s="27">
        <v>301971</v>
      </c>
      <c r="H34" s="16">
        <v>50</v>
      </c>
      <c r="I34" s="12">
        <v>7.45</v>
      </c>
      <c r="J34" s="13">
        <v>0.14899999999999999</v>
      </c>
      <c r="K34" s="14">
        <f t="shared" si="0"/>
        <v>1490</v>
      </c>
      <c r="L34" s="12">
        <f t="shared" si="1"/>
        <v>7.45</v>
      </c>
      <c r="M34" s="13">
        <f t="shared" si="2"/>
        <v>0.14899999999999999</v>
      </c>
    </row>
    <row r="35" spans="1:13" ht="45" x14ac:dyDescent="0.25">
      <c r="A35" s="8">
        <v>28</v>
      </c>
      <c r="B35" s="26" t="s">
        <v>69</v>
      </c>
      <c r="C35" s="8"/>
      <c r="D35" s="9" t="s">
        <v>71</v>
      </c>
      <c r="E35" s="18">
        <v>10000</v>
      </c>
      <c r="F35" s="17" t="s">
        <v>110</v>
      </c>
      <c r="G35" s="27">
        <v>301972</v>
      </c>
      <c r="H35" s="16">
        <v>50</v>
      </c>
      <c r="I35" s="12">
        <v>3.4</v>
      </c>
      <c r="J35" s="13">
        <v>6.8000000000000005E-2</v>
      </c>
      <c r="K35" s="14">
        <f t="shared" si="0"/>
        <v>680</v>
      </c>
      <c r="L35" s="12">
        <f t="shared" si="1"/>
        <v>3.4</v>
      </c>
      <c r="M35" s="13">
        <f t="shared" si="2"/>
        <v>6.8000000000000005E-2</v>
      </c>
    </row>
    <row r="36" spans="1:13" ht="75" x14ac:dyDescent="0.25">
      <c r="A36" s="8">
        <v>29</v>
      </c>
      <c r="B36" s="25" t="s">
        <v>75</v>
      </c>
      <c r="C36" s="8" t="s">
        <v>84</v>
      </c>
      <c r="D36" s="9" t="s">
        <v>85</v>
      </c>
      <c r="E36" s="18">
        <v>10000</v>
      </c>
      <c r="F36" s="35" t="s">
        <v>137</v>
      </c>
      <c r="G36" s="35">
        <v>301966</v>
      </c>
      <c r="H36" s="16">
        <v>50</v>
      </c>
      <c r="I36" s="12">
        <v>4.83</v>
      </c>
      <c r="J36" s="13">
        <v>9.6600000000000005E-2</v>
      </c>
      <c r="K36" s="14">
        <f t="shared" si="0"/>
        <v>966</v>
      </c>
      <c r="L36" s="12">
        <f t="shared" si="1"/>
        <v>4.83</v>
      </c>
      <c r="M36" s="13">
        <f t="shared" si="2"/>
        <v>9.6600000000000005E-2</v>
      </c>
    </row>
    <row r="37" spans="1:13" ht="30" x14ac:dyDescent="0.25">
      <c r="A37" s="8">
        <v>30</v>
      </c>
      <c r="B37" s="26" t="s">
        <v>76</v>
      </c>
      <c r="C37" s="8"/>
      <c r="D37" s="9" t="s">
        <v>77</v>
      </c>
      <c r="E37" s="18">
        <v>10000</v>
      </c>
      <c r="F37" s="36"/>
      <c r="G37" s="36"/>
      <c r="H37" s="16"/>
      <c r="I37" s="12"/>
      <c r="J37" s="13">
        <v>0</v>
      </c>
      <c r="K37" s="14">
        <f t="shared" si="0"/>
        <v>0</v>
      </c>
      <c r="L37" s="12">
        <f t="shared" si="1"/>
        <v>0</v>
      </c>
      <c r="M37" s="13">
        <v>0</v>
      </c>
    </row>
    <row r="38" spans="1:13" ht="45" x14ac:dyDescent="0.25">
      <c r="A38" s="8">
        <v>31</v>
      </c>
      <c r="B38" s="8" t="s">
        <v>64</v>
      </c>
      <c r="C38" s="8"/>
      <c r="D38" s="9" t="s">
        <v>65</v>
      </c>
      <c r="E38" s="18">
        <v>20000</v>
      </c>
      <c r="F38" s="17" t="s">
        <v>103</v>
      </c>
      <c r="G38" s="27" t="s">
        <v>96</v>
      </c>
      <c r="H38" s="16">
        <v>100</v>
      </c>
      <c r="I38" s="12">
        <v>2</v>
      </c>
      <c r="J38" s="13">
        <f t="shared" ref="J38" si="4">I38/H38</f>
        <v>0.02</v>
      </c>
      <c r="K38" s="14">
        <f t="shared" si="0"/>
        <v>400</v>
      </c>
      <c r="L38" s="12">
        <f t="shared" si="1"/>
        <v>2</v>
      </c>
      <c r="M38" s="13">
        <f t="shared" si="2"/>
        <v>0.02</v>
      </c>
    </row>
    <row r="39" spans="1:13" ht="60" x14ac:dyDescent="0.25">
      <c r="A39" s="8">
        <v>32</v>
      </c>
      <c r="B39" s="8" t="s">
        <v>62</v>
      </c>
      <c r="C39" s="8"/>
      <c r="D39" s="9" t="s">
        <v>63</v>
      </c>
      <c r="E39" s="18">
        <v>20000</v>
      </c>
      <c r="F39" s="17" t="s">
        <v>105</v>
      </c>
      <c r="G39" s="27" t="s">
        <v>97</v>
      </c>
      <c r="H39" s="16">
        <v>500</v>
      </c>
      <c r="I39" s="12">
        <v>62.5</v>
      </c>
      <c r="J39" s="13">
        <v>0.125</v>
      </c>
      <c r="K39" s="14">
        <f t="shared" si="0"/>
        <v>2500</v>
      </c>
      <c r="L39" s="12">
        <f t="shared" si="1"/>
        <v>62.5</v>
      </c>
      <c r="M39" s="13">
        <f t="shared" si="2"/>
        <v>0.125</v>
      </c>
    </row>
    <row r="40" spans="1:13" ht="60" x14ac:dyDescent="0.25">
      <c r="A40" s="8">
        <v>33</v>
      </c>
      <c r="B40" s="8" t="s">
        <v>78</v>
      </c>
      <c r="C40" s="8"/>
      <c r="D40" s="9" t="s">
        <v>79</v>
      </c>
      <c r="E40" s="18">
        <v>20000</v>
      </c>
      <c r="F40" s="17" t="s">
        <v>106</v>
      </c>
      <c r="G40" s="27">
        <v>301942</v>
      </c>
      <c r="H40" s="16">
        <v>500</v>
      </c>
      <c r="I40" s="12">
        <v>65</v>
      </c>
      <c r="J40" s="13">
        <v>0.13</v>
      </c>
      <c r="K40" s="14">
        <f t="shared" si="0"/>
        <v>2600</v>
      </c>
      <c r="L40" s="12">
        <f t="shared" si="1"/>
        <v>65</v>
      </c>
      <c r="M40" s="13">
        <f t="shared" si="2"/>
        <v>0.13</v>
      </c>
    </row>
    <row r="41" spans="1:13" ht="75" x14ac:dyDescent="0.25">
      <c r="A41" s="8">
        <v>34</v>
      </c>
      <c r="B41" s="8" t="s">
        <v>56</v>
      </c>
      <c r="C41" s="8"/>
      <c r="D41" s="9" t="s">
        <v>58</v>
      </c>
      <c r="E41" s="18">
        <v>2000</v>
      </c>
      <c r="F41" s="17" t="s">
        <v>102</v>
      </c>
      <c r="G41" s="27">
        <v>106003</v>
      </c>
      <c r="H41" s="16">
        <v>100</v>
      </c>
      <c r="I41" s="12">
        <v>0.8</v>
      </c>
      <c r="J41" s="13">
        <v>8.0000000000000002E-3</v>
      </c>
      <c r="K41" s="14">
        <f t="shared" si="0"/>
        <v>16</v>
      </c>
      <c r="L41" s="12">
        <f t="shared" si="1"/>
        <v>0.8</v>
      </c>
      <c r="M41" s="13">
        <f t="shared" si="2"/>
        <v>8.0000000000000002E-3</v>
      </c>
    </row>
    <row r="42" spans="1:13" ht="60" x14ac:dyDescent="0.25">
      <c r="A42" s="8">
        <v>35</v>
      </c>
      <c r="B42" s="8" t="s">
        <v>56</v>
      </c>
      <c r="C42" s="8"/>
      <c r="D42" s="9" t="s">
        <v>57</v>
      </c>
      <c r="E42" s="18">
        <v>2000</v>
      </c>
      <c r="F42" s="17" t="s">
        <v>101</v>
      </c>
      <c r="G42" s="27">
        <v>106006</v>
      </c>
      <c r="H42" s="16">
        <v>100</v>
      </c>
      <c r="I42" s="12">
        <v>3.2</v>
      </c>
      <c r="J42" s="13">
        <v>3.2000000000000001E-2</v>
      </c>
      <c r="K42" s="14">
        <f t="shared" si="0"/>
        <v>64</v>
      </c>
      <c r="L42" s="12">
        <f t="shared" si="1"/>
        <v>3.2</v>
      </c>
      <c r="M42" s="13">
        <f t="shared" si="2"/>
        <v>3.2000000000000001E-2</v>
      </c>
    </row>
    <row r="43" spans="1:13" ht="60" x14ac:dyDescent="0.25">
      <c r="A43" s="8">
        <v>36</v>
      </c>
      <c r="B43" s="8" t="s">
        <v>59</v>
      </c>
      <c r="C43" s="8"/>
      <c r="D43" s="9" t="s">
        <v>60</v>
      </c>
      <c r="E43" s="18">
        <v>20000</v>
      </c>
      <c r="F43" s="17" t="s">
        <v>104</v>
      </c>
      <c r="G43" s="27">
        <v>201092</v>
      </c>
      <c r="H43" s="16">
        <v>1000</v>
      </c>
      <c r="I43" s="12">
        <v>52</v>
      </c>
      <c r="J43" s="13">
        <v>5.1999999999999998E-2</v>
      </c>
      <c r="K43" s="14">
        <f t="shared" si="0"/>
        <v>1040</v>
      </c>
      <c r="L43" s="12">
        <f t="shared" si="1"/>
        <v>52</v>
      </c>
      <c r="M43" s="13">
        <f t="shared" si="2"/>
        <v>5.1999999999999998E-2</v>
      </c>
    </row>
    <row r="44" spans="1:13" ht="60" x14ac:dyDescent="0.25">
      <c r="A44" s="8">
        <v>37</v>
      </c>
      <c r="B44" s="8" t="s">
        <v>33</v>
      </c>
      <c r="C44" s="8"/>
      <c r="D44" s="9" t="s">
        <v>61</v>
      </c>
      <c r="E44" s="18">
        <v>20000</v>
      </c>
      <c r="F44" s="17" t="s">
        <v>100</v>
      </c>
      <c r="G44" s="27">
        <v>201019</v>
      </c>
      <c r="H44" s="16">
        <v>1000</v>
      </c>
      <c r="I44" s="12">
        <v>10</v>
      </c>
      <c r="J44" s="13">
        <v>0.01</v>
      </c>
      <c r="K44" s="14">
        <f t="shared" si="0"/>
        <v>200</v>
      </c>
      <c r="L44" s="12">
        <f t="shared" si="1"/>
        <v>10</v>
      </c>
      <c r="M44" s="13">
        <f t="shared" si="2"/>
        <v>0.01</v>
      </c>
    </row>
    <row r="45" spans="1:13" ht="60" x14ac:dyDescent="0.25">
      <c r="A45" s="8">
        <v>38</v>
      </c>
      <c r="B45" s="8" t="s">
        <v>33</v>
      </c>
      <c r="C45" s="8"/>
      <c r="D45" s="9" t="s">
        <v>34</v>
      </c>
      <c r="E45" s="18">
        <v>30000</v>
      </c>
      <c r="F45" s="15" t="s">
        <v>99</v>
      </c>
      <c r="G45" s="27" t="s">
        <v>98</v>
      </c>
      <c r="H45" s="16">
        <v>25</v>
      </c>
      <c r="I45" s="12">
        <v>1.375</v>
      </c>
      <c r="J45" s="13">
        <v>5.5E-2</v>
      </c>
      <c r="K45" s="14">
        <f t="shared" si="0"/>
        <v>1650</v>
      </c>
      <c r="L45" s="12">
        <f t="shared" si="1"/>
        <v>1.375</v>
      </c>
      <c r="M45" s="13">
        <f t="shared" si="2"/>
        <v>5.5E-2</v>
      </c>
    </row>
    <row r="46" spans="1:13" x14ac:dyDescent="0.25">
      <c r="A46" s="4"/>
      <c r="B46" s="2"/>
      <c r="C46" s="2"/>
      <c r="D46" s="3"/>
      <c r="E46" s="19"/>
      <c r="F46" s="20"/>
      <c r="G46" s="20"/>
      <c r="H46" s="20"/>
      <c r="I46" s="20"/>
      <c r="J46" s="21" t="s">
        <v>35</v>
      </c>
      <c r="K46" s="22">
        <f>SUM(K8:K45)</f>
        <v>71511</v>
      </c>
    </row>
    <row r="47" spans="1:13" x14ac:dyDescent="0.25">
      <c r="A47" s="4"/>
      <c r="B47" s="2"/>
      <c r="C47" s="2"/>
      <c r="D47" s="3"/>
      <c r="E47" s="19"/>
      <c r="F47" s="19"/>
      <c r="G47" s="19"/>
      <c r="H47" s="19"/>
      <c r="I47" s="19"/>
      <c r="J47" s="21"/>
      <c r="K47" s="23"/>
    </row>
    <row r="48" spans="1:13" x14ac:dyDescent="0.25">
      <c r="A48" s="33" t="s">
        <v>83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 x14ac:dyDescent="0.25">
      <c r="A50" s="2" t="s">
        <v>81</v>
      </c>
      <c r="B50" s="2"/>
      <c r="C50" s="2"/>
      <c r="D50" s="2"/>
      <c r="E50" s="2"/>
      <c r="F50" s="3"/>
      <c r="G50" s="3"/>
      <c r="H50" s="3"/>
      <c r="I50" s="3"/>
      <c r="J50" s="3"/>
      <c r="K50" s="2"/>
    </row>
    <row r="51" spans="1:11" x14ac:dyDescent="0.25">
      <c r="A51" s="2" t="s">
        <v>36</v>
      </c>
      <c r="B51" s="2"/>
      <c r="C51" s="2"/>
      <c r="D51" s="2"/>
      <c r="E51" s="2"/>
      <c r="F51" s="3"/>
      <c r="G51" s="3"/>
      <c r="H51" s="3"/>
      <c r="I51" s="3"/>
      <c r="J51" s="3"/>
      <c r="K51" s="2"/>
    </row>
    <row r="52" spans="1:11" x14ac:dyDescent="0.25">
      <c r="A52" t="s">
        <v>82</v>
      </c>
    </row>
  </sheetData>
  <mergeCells count="6">
    <mergeCell ref="L6:M6"/>
    <mergeCell ref="C4:D4"/>
    <mergeCell ref="C5:D5"/>
    <mergeCell ref="A48:K49"/>
    <mergeCell ref="G36:G37"/>
    <mergeCell ref="F36:F37"/>
  </mergeCells>
  <pageMargins left="0.51181102362204722" right="0.51181102362204722" top="0.74803149606299213" bottom="0.74803149606299213" header="0.31496062992125984" footer="0.31496062992125984"/>
  <pageSetup scale="65" orientation="landscape" r:id="rId1"/>
  <headerFooter>
    <oddFooter>&amp;C&amp;9&amp;P</oddFooter>
  </headerFooter>
  <ignoredErrors>
    <ignoredError sqref="M3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8F8FD-9F68-4B84-B0FD-A2DF2F8AA50E}">
  <ds:schemaRefs>
    <ds:schemaRef ds:uri="http://purl.org/dc/terms/"/>
    <ds:schemaRef ds:uri="http://schemas.microsoft.com/office/2006/documentManagement/types"/>
    <ds:schemaRef ds:uri="d5573a5d-10e4-4724-a6b0-f07fd5e60675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dc4eddb5-893d-46fb-9a13-cb0b8602c7d4"/>
    <ds:schemaRef ds:uri="http://purl.org/dc/elements/1.1/"/>
    <ds:schemaRef ds:uri="http://schemas.microsoft.com/sharepoint/v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D24556-F1C7-45FF-9AC2-D11757094A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87999D-0F61-4E9B-B987-CA39CA4AE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Ühekordsed nõud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Arukaev</dc:creator>
  <cp:lastModifiedBy>Kädi Raadla</cp:lastModifiedBy>
  <cp:lastPrinted>2025-09-01T13:11:17Z</cp:lastPrinted>
  <dcterms:created xsi:type="dcterms:W3CDTF">2023-06-01T15:44:44Z</dcterms:created>
  <dcterms:modified xsi:type="dcterms:W3CDTF">2026-06-15T11:53:31Z</dcterms:modified>
  <dc:title>Lisa 1. Tehniline kirjeldus Pakkumuse vorm Ühekordsed nõud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